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2960" windowHeight="9675" activeTab="0"/>
  </bookViews>
  <sheets>
    <sheet name="Sheet1" sheetId="1" r:id="rId1"/>
    <sheet name="세입결산서" sheetId="2" r:id="rId2"/>
    <sheet name="세출결산서" sheetId="3" r:id="rId3"/>
    <sheet name="예비비 사용조서" sheetId="4" r:id="rId4"/>
    <sheet name="기본재산수입명세서" sheetId="5" r:id="rId5"/>
  </sheets>
  <definedNames/>
  <calcPr fullCalcOnLoad="1"/>
</workbook>
</file>

<file path=xl/sharedStrings.xml><?xml version="1.0" encoding="utf-8"?>
<sst xmlns="http://schemas.openxmlformats.org/spreadsheetml/2006/main" count="195" uniqueCount="81">
  <si>
    <t>과         목</t>
  </si>
  <si>
    <t>구 분</t>
  </si>
  <si>
    <t>시,군,구비</t>
  </si>
  <si>
    <t>계</t>
  </si>
  <si>
    <t>관</t>
  </si>
  <si>
    <t>항</t>
  </si>
  <si>
    <t>목</t>
  </si>
  <si>
    <t>예산</t>
  </si>
  <si>
    <t>결산</t>
  </si>
  <si>
    <t>증감</t>
  </si>
  <si>
    <t>구분</t>
  </si>
  <si>
    <t>보  조  금</t>
  </si>
  <si>
    <t>예 비 비 사 용 조 서</t>
  </si>
  <si>
    <t>사용일자</t>
  </si>
  <si>
    <t>금     액</t>
  </si>
  <si>
    <t>사     유</t>
  </si>
  <si>
    <t>사 용 내 역</t>
  </si>
  <si>
    <t>비     고</t>
  </si>
  <si>
    <t>재산종류</t>
  </si>
  <si>
    <t>수 량</t>
  </si>
  <si>
    <t>잡수입</t>
  </si>
  <si>
    <t>이월금</t>
  </si>
  <si>
    <t>사업비</t>
  </si>
  <si>
    <t>사업비</t>
  </si>
  <si>
    <t>대여금</t>
  </si>
  <si>
    <t>해당없음</t>
  </si>
  <si>
    <t>세 입 결 산 서</t>
  </si>
  <si>
    <t>서울시 보조금</t>
  </si>
  <si>
    <t>잡수입</t>
  </si>
  <si>
    <t>인건비</t>
  </si>
  <si>
    <t>급여</t>
  </si>
  <si>
    <t>사회보험    부담금</t>
  </si>
  <si>
    <t>운영비</t>
  </si>
  <si>
    <t>사무용품/   소모품비</t>
  </si>
  <si>
    <t>에너지효율개선사업</t>
  </si>
  <si>
    <t>합 계</t>
  </si>
  <si>
    <t>합  계</t>
  </si>
  <si>
    <t>사무용 책상</t>
  </si>
  <si>
    <t>사무용 의자</t>
  </si>
  <si>
    <t>사무실</t>
  </si>
  <si>
    <t>차입금</t>
  </si>
  <si>
    <t>상환금</t>
  </si>
  <si>
    <t>보조금수입</t>
  </si>
  <si>
    <t>후원금수입</t>
  </si>
  <si>
    <t>후원금</t>
  </si>
  <si>
    <t>사단법인 강북주거복지센터</t>
  </si>
  <si>
    <t>2014년도 결산서</t>
  </si>
  <si>
    <t>2015. 02.</t>
  </si>
  <si>
    <t>서울시복지재단 보조금(희망온돌)</t>
  </si>
  <si>
    <t>아름다운가게 지원금</t>
  </si>
  <si>
    <t>한국에너지재단 보조금</t>
  </si>
  <si>
    <t>서울시 이월금</t>
  </si>
  <si>
    <t>퇴직적립금</t>
  </si>
  <si>
    <t>교통통신비</t>
  </si>
  <si>
    <t>운영비</t>
  </si>
  <si>
    <t>수선유지비</t>
  </si>
  <si>
    <t>상담및사례관리</t>
  </si>
  <si>
    <t>직접지원사업비</t>
  </si>
  <si>
    <t>주거복지교육사업비</t>
  </si>
  <si>
    <t>네트워크    사업</t>
  </si>
  <si>
    <t>주거현황조사비</t>
  </si>
  <si>
    <t>홍보비</t>
  </si>
  <si>
    <t>반납금</t>
  </si>
  <si>
    <t>예비비</t>
  </si>
  <si>
    <t>이사회 운영비</t>
  </si>
  <si>
    <t>전시용 이젤</t>
  </si>
  <si>
    <t>취득가액(A)</t>
  </si>
  <si>
    <t>출퇴근기록기</t>
  </si>
  <si>
    <t>모니터</t>
  </si>
  <si>
    <t>평가액          ((A)-10%)</t>
  </si>
  <si>
    <t>비고(운영방법)</t>
  </si>
  <si>
    <t>파손(폐기)</t>
  </si>
  <si>
    <t>기 본 재 산 명 세 서</t>
  </si>
  <si>
    <t>연번</t>
  </si>
  <si>
    <t>법인전입금</t>
  </si>
  <si>
    <t>주거환경개선사업비</t>
  </si>
  <si>
    <t>업무용 컴퓨터</t>
  </si>
  <si>
    <t>모니터</t>
  </si>
  <si>
    <t>세 출 결 산 서</t>
  </si>
  <si>
    <t>자부담,후원</t>
  </si>
  <si>
    <t>자부담, 후원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</si>
</sst>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&quot;월&quot;\ dd&quot;일&quot;"/>
    <numFmt numFmtId="181" formatCode="#,##0_);[Red]\(#,##0\)"/>
    <numFmt numFmtId="182" formatCode="#,##0_ "/>
  </numFmts>
  <fonts count="54">
    <font>
      <sz val="11"/>
      <name val="돋움"/>
      <family val="3"/>
    </font>
    <font>
      <sz val="8"/>
      <name val="돋움"/>
      <family val="3"/>
    </font>
    <font>
      <b/>
      <u val="single"/>
      <sz val="24"/>
      <color indexed="8"/>
      <name val="굴림체"/>
      <family val="3"/>
    </font>
    <font>
      <sz val="10"/>
      <color indexed="8"/>
      <name val="굴림체"/>
      <family val="3"/>
    </font>
    <font>
      <sz val="10"/>
      <color indexed="8"/>
      <name val="굴림"/>
      <family val="3"/>
    </font>
    <font>
      <b/>
      <u val="single"/>
      <sz val="20"/>
      <color indexed="8"/>
      <name val="굴림"/>
      <family val="3"/>
    </font>
    <font>
      <b/>
      <sz val="12"/>
      <color indexed="8"/>
      <name val="굴림"/>
      <family val="3"/>
    </font>
    <font>
      <sz val="10"/>
      <name val="굴림"/>
      <family val="3"/>
    </font>
    <font>
      <sz val="11"/>
      <name val="굴림"/>
      <family val="3"/>
    </font>
    <font>
      <sz val="13"/>
      <color indexed="8"/>
      <name val="굴림"/>
      <family val="3"/>
    </font>
    <font>
      <sz val="11"/>
      <color indexed="8"/>
      <name val="굴림"/>
      <family val="3"/>
    </font>
    <font>
      <sz val="11"/>
      <name val="새굴림"/>
      <family val="1"/>
    </font>
    <font>
      <b/>
      <sz val="30"/>
      <name val="새굴림"/>
      <family val="1"/>
    </font>
    <font>
      <sz val="26"/>
      <name val="새굴림"/>
      <family val="1"/>
    </font>
    <font>
      <sz val="30"/>
      <name val="새굴림"/>
      <family val="1"/>
    </font>
    <font>
      <b/>
      <sz val="16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/>
      <right style="medium">
        <color indexed="8"/>
      </right>
      <top style="thin"/>
      <bottom style="thin"/>
    </border>
    <border>
      <left style="thin"/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31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131"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82" fontId="4" fillId="0" borderId="12" xfId="0" applyNumberFormat="1" applyFont="1" applyBorder="1" applyAlignment="1">
      <alignment horizontal="right" vertical="center" wrapText="1"/>
    </xf>
    <xf numFmtId="182" fontId="4" fillId="0" borderId="13" xfId="0" applyNumberFormat="1" applyFont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3" fontId="4" fillId="0" borderId="12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8" fillId="0" borderId="0" xfId="0" applyNumberFormat="1" applyFont="1" applyAlignment="1">
      <alignment vertical="center"/>
    </xf>
    <xf numFmtId="3" fontId="6" fillId="0" borderId="11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3" fontId="4" fillId="33" borderId="12" xfId="0" applyNumberFormat="1" applyFont="1" applyFill="1" applyBorder="1" applyAlignment="1">
      <alignment horizontal="center" vertical="center" wrapText="1"/>
    </xf>
    <xf numFmtId="3" fontId="8" fillId="33" borderId="18" xfId="0" applyNumberFormat="1" applyFont="1" applyFill="1" applyBorder="1" applyAlignment="1">
      <alignment vertical="center"/>
    </xf>
    <xf numFmtId="3" fontId="4" fillId="33" borderId="19" xfId="0" applyNumberFormat="1" applyFont="1" applyFill="1" applyBorder="1" applyAlignment="1">
      <alignment horizontal="center" vertical="center" wrapText="1"/>
    </xf>
    <xf numFmtId="3" fontId="8" fillId="33" borderId="20" xfId="0" applyNumberFormat="1" applyFont="1" applyFill="1" applyBorder="1" applyAlignment="1">
      <alignment vertical="center"/>
    </xf>
    <xf numFmtId="182" fontId="4" fillId="0" borderId="17" xfId="0" applyNumberFormat="1" applyFont="1" applyBorder="1" applyAlignment="1">
      <alignment horizontal="right" vertical="center" wrapText="1"/>
    </xf>
    <xf numFmtId="182" fontId="4" fillId="0" borderId="21" xfId="0" applyNumberFormat="1" applyFont="1" applyBorder="1" applyAlignment="1">
      <alignment horizontal="right" vertical="center" wrapText="1"/>
    </xf>
    <xf numFmtId="0" fontId="10" fillId="33" borderId="12" xfId="0" applyFont="1" applyFill="1" applyBorder="1" applyAlignment="1">
      <alignment horizontal="center" vertical="center" wrapText="1"/>
    </xf>
    <xf numFmtId="182" fontId="10" fillId="33" borderId="12" xfId="0" applyNumberFormat="1" applyFont="1" applyFill="1" applyBorder="1" applyAlignment="1">
      <alignment horizontal="right" vertical="center" wrapText="1"/>
    </xf>
    <xf numFmtId="182" fontId="10" fillId="33" borderId="13" xfId="0" applyNumberFormat="1" applyFont="1" applyFill="1" applyBorder="1" applyAlignment="1">
      <alignment horizontal="right" vertical="center" wrapText="1"/>
    </xf>
    <xf numFmtId="0" fontId="10" fillId="33" borderId="19" xfId="0" applyFont="1" applyFill="1" applyBorder="1" applyAlignment="1">
      <alignment horizontal="center" vertical="center" wrapText="1"/>
    </xf>
    <xf numFmtId="182" fontId="10" fillId="33" borderId="19" xfId="0" applyNumberFormat="1" applyFont="1" applyFill="1" applyBorder="1" applyAlignment="1">
      <alignment horizontal="right" vertical="center" wrapText="1"/>
    </xf>
    <xf numFmtId="182" fontId="10" fillId="33" borderId="22" xfId="0" applyNumberFormat="1" applyFont="1" applyFill="1" applyBorder="1" applyAlignment="1">
      <alignment horizontal="right" vertical="center" wrapText="1"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>
      <alignment vertical="center"/>
    </xf>
    <xf numFmtId="0" fontId="12" fillId="0" borderId="2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3" fillId="0" borderId="12" xfId="0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3" fontId="3" fillId="0" borderId="26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182" fontId="0" fillId="0" borderId="0" xfId="0" applyNumberFormat="1" applyAlignment="1">
      <alignment vertical="center"/>
    </xf>
    <xf numFmtId="3" fontId="8" fillId="33" borderId="29" xfId="0" applyNumberFormat="1" applyFont="1" applyFill="1" applyBorder="1" applyAlignment="1">
      <alignment vertical="center"/>
    </xf>
    <xf numFmtId="3" fontId="8" fillId="33" borderId="30" xfId="0" applyNumberFormat="1" applyFont="1" applyFill="1" applyBorder="1" applyAlignment="1">
      <alignment vertical="center"/>
    </xf>
    <xf numFmtId="0" fontId="8" fillId="33" borderId="31" xfId="0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40" xfId="0" applyNumberFormat="1" applyFont="1" applyBorder="1" applyAlignment="1">
      <alignment horizontal="center" vertical="center" wrapText="1"/>
    </xf>
    <xf numFmtId="3" fontId="4" fillId="0" borderId="26" xfId="0" applyNumberFormat="1" applyFont="1" applyBorder="1" applyAlignment="1">
      <alignment horizontal="center" vertical="center" wrapText="1"/>
    </xf>
    <xf numFmtId="3" fontId="8" fillId="33" borderId="41" xfId="0" applyNumberFormat="1" applyFont="1" applyFill="1" applyBorder="1" applyAlignment="1">
      <alignment horizontal="center" vertical="center"/>
    </xf>
    <xf numFmtId="3" fontId="8" fillId="33" borderId="42" xfId="0" applyNumberFormat="1" applyFont="1" applyFill="1" applyBorder="1" applyAlignment="1">
      <alignment horizontal="center" vertical="center"/>
    </xf>
    <xf numFmtId="3" fontId="8" fillId="33" borderId="43" xfId="0" applyNumberFormat="1" applyFont="1" applyFill="1" applyBorder="1" applyAlignment="1">
      <alignment horizontal="center" vertical="center"/>
    </xf>
    <xf numFmtId="3" fontId="8" fillId="33" borderId="34" xfId="0" applyNumberFormat="1" applyFont="1" applyFill="1" applyBorder="1" applyAlignment="1">
      <alignment horizontal="center" vertical="center"/>
    </xf>
    <xf numFmtId="3" fontId="8" fillId="33" borderId="0" xfId="0" applyNumberFormat="1" applyFont="1" applyFill="1" applyBorder="1" applyAlignment="1">
      <alignment horizontal="center" vertical="center"/>
    </xf>
    <xf numFmtId="3" fontId="8" fillId="33" borderId="44" xfId="0" applyNumberFormat="1" applyFont="1" applyFill="1" applyBorder="1" applyAlignment="1">
      <alignment horizontal="center" vertical="center"/>
    </xf>
    <xf numFmtId="3" fontId="8" fillId="33" borderId="36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3" fontId="8" fillId="33" borderId="45" xfId="0" applyNumberFormat="1" applyFont="1" applyFill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38" xfId="0" applyNumberFormat="1" applyFont="1" applyBorder="1" applyAlignment="1">
      <alignment horizontal="center" vertical="center" wrapText="1"/>
    </xf>
    <xf numFmtId="3" fontId="4" fillId="0" borderId="39" xfId="0" applyNumberFormat="1" applyFont="1" applyBorder="1" applyAlignment="1">
      <alignment horizontal="center" vertical="center" wrapText="1"/>
    </xf>
    <xf numFmtId="3" fontId="4" fillId="0" borderId="46" xfId="0" applyNumberFormat="1" applyFont="1" applyBorder="1" applyAlignment="1">
      <alignment horizontal="center" vertical="center" wrapText="1"/>
    </xf>
    <xf numFmtId="3" fontId="4" fillId="0" borderId="47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 vertical="center" wrapText="1"/>
    </xf>
    <xf numFmtId="3" fontId="8" fillId="0" borderId="40" xfId="0" applyNumberFormat="1" applyFont="1" applyBorder="1" applyAlignment="1">
      <alignment horizontal="center" vertical="center" wrapText="1"/>
    </xf>
    <xf numFmtId="3" fontId="8" fillId="0" borderId="26" xfId="0" applyNumberFormat="1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 wrapText="1"/>
    </xf>
    <xf numFmtId="180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180" fontId="4" fillId="0" borderId="24" xfId="0" applyNumberFormat="1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19" xfId="0" applyFont="1" applyBorder="1" applyAlignment="1">
      <alignment horizontal="justify" vertical="center" wrapText="1"/>
    </xf>
    <xf numFmtId="0" fontId="4" fillId="0" borderId="22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PageLayoutView="0" workbookViewId="0" topLeftCell="A1">
      <selection activeCell="B5" sqref="B5"/>
    </sheetView>
  </sheetViews>
  <sheetFormatPr defaultColWidth="8.88671875" defaultRowHeight="13.5"/>
  <cols>
    <col min="1" max="1" width="10.3359375" style="36" customWidth="1"/>
    <col min="2" max="2" width="54.99609375" style="36" customWidth="1"/>
    <col min="3" max="16384" width="8.88671875" style="36" customWidth="1"/>
  </cols>
  <sheetData>
    <row r="1" spans="1:2" ht="124.5" customHeight="1">
      <c r="A1" s="35"/>
      <c r="B1" s="35"/>
    </row>
    <row r="2" spans="1:2" ht="58.5" customHeight="1" thickBot="1">
      <c r="A2" s="35"/>
      <c r="B2" s="35"/>
    </row>
    <row r="3" spans="1:2" ht="58.5" customHeight="1" thickBot="1">
      <c r="A3" s="35"/>
      <c r="B3" s="37" t="s">
        <v>46</v>
      </c>
    </row>
    <row r="4" spans="1:2" ht="58.5" customHeight="1">
      <c r="A4" s="35"/>
      <c r="B4" s="38"/>
    </row>
    <row r="5" spans="1:2" ht="58.5" customHeight="1">
      <c r="A5" s="35"/>
      <c r="B5" s="39" t="s">
        <v>47</v>
      </c>
    </row>
    <row r="6" spans="1:2" ht="58.5" customHeight="1">
      <c r="A6" s="35"/>
      <c r="B6" s="39"/>
    </row>
    <row r="7" spans="1:2" ht="58.5" customHeight="1">
      <c r="A7" s="35"/>
      <c r="B7" s="40" t="s">
        <v>45</v>
      </c>
    </row>
    <row r="8" spans="1:2" ht="58.5" customHeight="1">
      <c r="A8" s="35"/>
      <c r="B8" s="41"/>
    </row>
    <row r="9" ht="58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H32" sqref="H32"/>
    </sheetView>
  </sheetViews>
  <sheetFormatPr defaultColWidth="8.88671875" defaultRowHeight="13.5"/>
  <cols>
    <col min="3" max="3" width="10.77734375" style="0" customWidth="1"/>
    <col min="5" max="7" width="11.77734375" style="0" bestFit="1" customWidth="1"/>
    <col min="9" max="9" width="12.4453125" style="0" bestFit="1" customWidth="1"/>
  </cols>
  <sheetData>
    <row r="1" spans="1:7" ht="25.5">
      <c r="A1" s="80" t="s">
        <v>26</v>
      </c>
      <c r="B1" s="80"/>
      <c r="C1" s="80"/>
      <c r="D1" s="80"/>
      <c r="E1" s="80"/>
      <c r="F1" s="80"/>
      <c r="G1" s="80"/>
    </row>
    <row r="2" spans="1:7" ht="26.25" thickBot="1">
      <c r="A2" s="2"/>
      <c r="B2" s="2"/>
      <c r="C2" s="2"/>
      <c r="D2" s="2"/>
      <c r="E2" s="2"/>
      <c r="F2" s="2"/>
      <c r="G2" s="2"/>
    </row>
    <row r="3" spans="1:7" ht="21" customHeight="1">
      <c r="A3" s="77" t="s">
        <v>0</v>
      </c>
      <c r="B3" s="78"/>
      <c r="C3" s="78"/>
      <c r="D3" s="78" t="s">
        <v>1</v>
      </c>
      <c r="E3" s="78" t="s">
        <v>2</v>
      </c>
      <c r="F3" s="78" t="s">
        <v>79</v>
      </c>
      <c r="G3" s="75" t="s">
        <v>3</v>
      </c>
    </row>
    <row r="4" spans="1:7" ht="21" customHeight="1">
      <c r="A4" s="3" t="s">
        <v>4</v>
      </c>
      <c r="B4" s="4" t="s">
        <v>5</v>
      </c>
      <c r="C4" s="4" t="s">
        <v>6</v>
      </c>
      <c r="D4" s="79"/>
      <c r="E4" s="79"/>
      <c r="F4" s="79"/>
      <c r="G4" s="76"/>
    </row>
    <row r="5" spans="1:7" ht="21.75" customHeight="1">
      <c r="A5" s="66" t="s">
        <v>42</v>
      </c>
      <c r="B5" s="69" t="s">
        <v>42</v>
      </c>
      <c r="C5" s="74" t="s">
        <v>27</v>
      </c>
      <c r="D5" s="5" t="s">
        <v>7</v>
      </c>
      <c r="E5" s="6">
        <v>63217490</v>
      </c>
      <c r="F5" s="6">
        <v>0</v>
      </c>
      <c r="G5" s="7">
        <f aca="true" t="shared" si="0" ref="G5:G31">SUM(E5:F5)</f>
        <v>63217490</v>
      </c>
    </row>
    <row r="6" spans="1:7" ht="21.75" customHeight="1">
      <c r="A6" s="66"/>
      <c r="B6" s="69"/>
      <c r="C6" s="74"/>
      <c r="D6" s="5" t="s">
        <v>8</v>
      </c>
      <c r="E6" s="6">
        <v>63217490</v>
      </c>
      <c r="F6" s="6">
        <v>0</v>
      </c>
      <c r="G6" s="7">
        <f t="shared" si="0"/>
        <v>63217490</v>
      </c>
    </row>
    <row r="7" spans="1:7" ht="21.75" customHeight="1">
      <c r="A7" s="66"/>
      <c r="B7" s="69"/>
      <c r="C7" s="74"/>
      <c r="D7" s="5" t="s">
        <v>9</v>
      </c>
      <c r="E7" s="6">
        <f>E6-E5</f>
        <v>0</v>
      </c>
      <c r="F7" s="6">
        <f>F6-F5</f>
        <v>0</v>
      </c>
      <c r="G7" s="7">
        <f t="shared" si="0"/>
        <v>0</v>
      </c>
    </row>
    <row r="8" spans="1:7" ht="21.75" customHeight="1">
      <c r="A8" s="66"/>
      <c r="B8" s="69"/>
      <c r="C8" s="71" t="s">
        <v>48</v>
      </c>
      <c r="D8" s="5" t="s">
        <v>7</v>
      </c>
      <c r="E8" s="6">
        <v>19000000</v>
      </c>
      <c r="F8" s="6">
        <v>0</v>
      </c>
      <c r="G8" s="7">
        <f t="shared" si="0"/>
        <v>19000000</v>
      </c>
    </row>
    <row r="9" spans="1:7" ht="21.75" customHeight="1">
      <c r="A9" s="66"/>
      <c r="B9" s="69"/>
      <c r="C9" s="72"/>
      <c r="D9" s="5" t="s">
        <v>8</v>
      </c>
      <c r="E9" s="6">
        <v>19000000</v>
      </c>
      <c r="F9" s="6">
        <v>0</v>
      </c>
      <c r="G9" s="7">
        <f t="shared" si="0"/>
        <v>19000000</v>
      </c>
    </row>
    <row r="10" spans="1:7" ht="21.75" customHeight="1">
      <c r="A10" s="66"/>
      <c r="B10" s="69"/>
      <c r="C10" s="73"/>
      <c r="D10" s="5" t="s">
        <v>9</v>
      </c>
      <c r="E10" s="6">
        <f>E9-E8</f>
        <v>0</v>
      </c>
      <c r="F10" s="6">
        <f>F9-F8</f>
        <v>0</v>
      </c>
      <c r="G10" s="7">
        <f t="shared" si="0"/>
        <v>0</v>
      </c>
    </row>
    <row r="11" spans="1:9" ht="21.75" customHeight="1">
      <c r="A11" s="66"/>
      <c r="B11" s="69"/>
      <c r="C11" s="71" t="s">
        <v>49</v>
      </c>
      <c r="D11" s="5" t="s">
        <v>7</v>
      </c>
      <c r="E11" s="6">
        <v>19000000</v>
      </c>
      <c r="F11" s="6">
        <v>0</v>
      </c>
      <c r="G11" s="7">
        <f t="shared" si="0"/>
        <v>19000000</v>
      </c>
      <c r="I11" s="53"/>
    </row>
    <row r="12" spans="1:7" ht="21.75" customHeight="1">
      <c r="A12" s="66"/>
      <c r="B12" s="69"/>
      <c r="C12" s="72"/>
      <c r="D12" s="5" t="s">
        <v>8</v>
      </c>
      <c r="E12" s="6">
        <v>19000000</v>
      </c>
      <c r="F12" s="6">
        <v>0</v>
      </c>
      <c r="G12" s="7">
        <f t="shared" si="0"/>
        <v>19000000</v>
      </c>
    </row>
    <row r="13" spans="1:7" ht="21.75" customHeight="1">
      <c r="A13" s="66"/>
      <c r="B13" s="69"/>
      <c r="C13" s="73"/>
      <c r="D13" s="5" t="s">
        <v>9</v>
      </c>
      <c r="E13" s="6">
        <f>E12-E11</f>
        <v>0</v>
      </c>
      <c r="F13" s="6">
        <f>F12-F11</f>
        <v>0</v>
      </c>
      <c r="G13" s="7">
        <f t="shared" si="0"/>
        <v>0</v>
      </c>
    </row>
    <row r="14" spans="1:7" ht="21.75" customHeight="1">
      <c r="A14" s="66"/>
      <c r="B14" s="69"/>
      <c r="C14" s="71" t="s">
        <v>50</v>
      </c>
      <c r="D14" s="5" t="s">
        <v>7</v>
      </c>
      <c r="E14" s="6">
        <v>86808711</v>
      </c>
      <c r="F14" s="6">
        <v>0</v>
      </c>
      <c r="G14" s="7">
        <f t="shared" si="0"/>
        <v>86808711</v>
      </c>
    </row>
    <row r="15" spans="1:7" ht="21.75" customHeight="1">
      <c r="A15" s="66"/>
      <c r="B15" s="69"/>
      <c r="C15" s="72"/>
      <c r="D15" s="5" t="s">
        <v>8</v>
      </c>
      <c r="E15" s="6">
        <v>69665400</v>
      </c>
      <c r="F15" s="6">
        <v>0</v>
      </c>
      <c r="G15" s="7">
        <f t="shared" si="0"/>
        <v>69665400</v>
      </c>
    </row>
    <row r="16" spans="1:7" ht="21.75" customHeight="1">
      <c r="A16" s="66"/>
      <c r="B16" s="69"/>
      <c r="C16" s="72"/>
      <c r="D16" s="22" t="s">
        <v>9</v>
      </c>
      <c r="E16" s="27">
        <f>E15-E14</f>
        <v>-17143311</v>
      </c>
      <c r="F16" s="27">
        <f>F15-F14</f>
        <v>0</v>
      </c>
      <c r="G16" s="28">
        <f t="shared" si="0"/>
        <v>-17143311</v>
      </c>
    </row>
    <row r="17" spans="1:7" ht="21.75" customHeight="1">
      <c r="A17" s="81" t="s">
        <v>43</v>
      </c>
      <c r="B17" s="82" t="s">
        <v>43</v>
      </c>
      <c r="C17" s="83" t="s">
        <v>44</v>
      </c>
      <c r="D17" s="5" t="s">
        <v>7</v>
      </c>
      <c r="E17" s="6">
        <v>0</v>
      </c>
      <c r="F17" s="6">
        <v>2000000</v>
      </c>
      <c r="G17" s="28">
        <f t="shared" si="0"/>
        <v>2000000</v>
      </c>
    </row>
    <row r="18" spans="1:9" ht="21.75" customHeight="1">
      <c r="A18" s="81"/>
      <c r="B18" s="82"/>
      <c r="C18" s="83"/>
      <c r="D18" s="5" t="s">
        <v>8</v>
      </c>
      <c r="E18" s="6">
        <v>0</v>
      </c>
      <c r="F18" s="6">
        <v>1447845</v>
      </c>
      <c r="G18" s="28">
        <f t="shared" si="0"/>
        <v>1447845</v>
      </c>
      <c r="I18" s="53"/>
    </row>
    <row r="19" spans="1:7" ht="21.75" customHeight="1">
      <c r="A19" s="81"/>
      <c r="B19" s="82"/>
      <c r="C19" s="83"/>
      <c r="D19" s="22" t="s">
        <v>9</v>
      </c>
      <c r="E19" s="6">
        <f>E18-E17</f>
        <v>0</v>
      </c>
      <c r="F19" s="6">
        <f>F18-F17</f>
        <v>-552155</v>
      </c>
      <c r="G19" s="28">
        <f t="shared" si="0"/>
        <v>-552155</v>
      </c>
    </row>
    <row r="20" spans="1:7" ht="21.75" customHeight="1">
      <c r="A20" s="65" t="s">
        <v>21</v>
      </c>
      <c r="B20" s="68" t="s">
        <v>21</v>
      </c>
      <c r="C20" s="71" t="s">
        <v>51</v>
      </c>
      <c r="D20" s="5" t="s">
        <v>7</v>
      </c>
      <c r="E20" s="6">
        <v>6310283</v>
      </c>
      <c r="F20" s="6">
        <v>0</v>
      </c>
      <c r="G20" s="7">
        <f t="shared" si="0"/>
        <v>6310283</v>
      </c>
    </row>
    <row r="21" spans="1:7" ht="21.75" customHeight="1">
      <c r="A21" s="66"/>
      <c r="B21" s="69"/>
      <c r="C21" s="72"/>
      <c r="D21" s="5" t="s">
        <v>8</v>
      </c>
      <c r="E21" s="6">
        <v>6310283</v>
      </c>
      <c r="F21" s="6">
        <v>0</v>
      </c>
      <c r="G21" s="7">
        <f t="shared" si="0"/>
        <v>6310283</v>
      </c>
    </row>
    <row r="22" spans="1:7" ht="21.75" customHeight="1">
      <c r="A22" s="66"/>
      <c r="B22" s="69"/>
      <c r="C22" s="73"/>
      <c r="D22" s="5" t="s">
        <v>9</v>
      </c>
      <c r="E22" s="6">
        <f>E21-E20</f>
        <v>0</v>
      </c>
      <c r="F22" s="6">
        <f>F21-F20</f>
        <v>0</v>
      </c>
      <c r="G22" s="7">
        <f t="shared" si="0"/>
        <v>0</v>
      </c>
    </row>
    <row r="23" spans="1:9" ht="21.75" customHeight="1">
      <c r="A23" s="65" t="s">
        <v>74</v>
      </c>
      <c r="B23" s="68" t="s">
        <v>74</v>
      </c>
      <c r="C23" s="71" t="s">
        <v>74</v>
      </c>
      <c r="D23" s="5" t="s">
        <v>7</v>
      </c>
      <c r="E23" s="6">
        <v>0</v>
      </c>
      <c r="F23" s="6">
        <v>0</v>
      </c>
      <c r="G23" s="7">
        <f t="shared" si="0"/>
        <v>0</v>
      </c>
      <c r="I23" s="53"/>
    </row>
    <row r="24" spans="1:7" ht="21.75" customHeight="1">
      <c r="A24" s="66"/>
      <c r="B24" s="69"/>
      <c r="C24" s="72"/>
      <c r="D24" s="5" t="s">
        <v>8</v>
      </c>
      <c r="E24" s="6">
        <v>0</v>
      </c>
      <c r="F24" s="6">
        <v>500000</v>
      </c>
      <c r="G24" s="7">
        <f t="shared" si="0"/>
        <v>500000</v>
      </c>
    </row>
    <row r="25" spans="1:9" ht="21.75" customHeight="1">
      <c r="A25" s="67"/>
      <c r="B25" s="70"/>
      <c r="C25" s="73"/>
      <c r="D25" s="5" t="s">
        <v>9</v>
      </c>
      <c r="E25" s="6">
        <f>E24-E23</f>
        <v>0</v>
      </c>
      <c r="F25" s="6">
        <f>F24-F23</f>
        <v>500000</v>
      </c>
      <c r="G25" s="7">
        <f>SUM(E25:F25)</f>
        <v>500000</v>
      </c>
      <c r="I25" s="53"/>
    </row>
    <row r="26" spans="1:7" ht="21.75" customHeight="1">
      <c r="A26" s="65" t="s">
        <v>40</v>
      </c>
      <c r="B26" s="68" t="s">
        <v>40</v>
      </c>
      <c r="C26" s="71" t="s">
        <v>40</v>
      </c>
      <c r="D26" s="5" t="s">
        <v>7</v>
      </c>
      <c r="E26" s="6">
        <v>0</v>
      </c>
      <c r="F26" s="6">
        <v>0</v>
      </c>
      <c r="G26" s="7">
        <f>SUM(E26:F26)</f>
        <v>0</v>
      </c>
    </row>
    <row r="27" spans="1:7" ht="21.75" customHeight="1">
      <c r="A27" s="66"/>
      <c r="B27" s="69"/>
      <c r="C27" s="72"/>
      <c r="D27" s="5" t="s">
        <v>8</v>
      </c>
      <c r="E27" s="6">
        <v>0</v>
      </c>
      <c r="F27" s="6">
        <v>2000000</v>
      </c>
      <c r="G27" s="7">
        <f>SUM(E27:F27)</f>
        <v>2000000</v>
      </c>
    </row>
    <row r="28" spans="1:7" ht="21.75" customHeight="1">
      <c r="A28" s="67"/>
      <c r="B28" s="70"/>
      <c r="C28" s="73"/>
      <c r="D28" s="5" t="s">
        <v>9</v>
      </c>
      <c r="E28" s="6">
        <f>E27-E26</f>
        <v>0</v>
      </c>
      <c r="F28" s="6">
        <f>F27-F26</f>
        <v>2000000</v>
      </c>
      <c r="G28" s="7">
        <f>SUM(E28:F28)</f>
        <v>2000000</v>
      </c>
    </row>
    <row r="29" spans="1:7" ht="21.75" customHeight="1">
      <c r="A29" s="65" t="s">
        <v>20</v>
      </c>
      <c r="B29" s="68" t="s">
        <v>20</v>
      </c>
      <c r="C29" s="71" t="s">
        <v>28</v>
      </c>
      <c r="D29" s="5" t="s">
        <v>7</v>
      </c>
      <c r="E29" s="6">
        <v>0</v>
      </c>
      <c r="F29" s="6">
        <v>49516</v>
      </c>
      <c r="G29" s="7">
        <f t="shared" si="0"/>
        <v>49516</v>
      </c>
    </row>
    <row r="30" spans="1:7" ht="21.75" customHeight="1">
      <c r="A30" s="66"/>
      <c r="B30" s="69"/>
      <c r="C30" s="72"/>
      <c r="D30" s="5" t="s">
        <v>8</v>
      </c>
      <c r="E30" s="6">
        <v>0</v>
      </c>
      <c r="F30" s="6">
        <v>26123</v>
      </c>
      <c r="G30" s="7">
        <f t="shared" si="0"/>
        <v>26123</v>
      </c>
    </row>
    <row r="31" spans="1:7" ht="21.75" customHeight="1">
      <c r="A31" s="66"/>
      <c r="B31" s="69"/>
      <c r="C31" s="72"/>
      <c r="D31" s="22" t="s">
        <v>9</v>
      </c>
      <c r="E31" s="27">
        <f>E30-E29</f>
        <v>0</v>
      </c>
      <c r="F31" s="27">
        <f>F30-F29</f>
        <v>-23393</v>
      </c>
      <c r="G31" s="28">
        <f t="shared" si="0"/>
        <v>-23393</v>
      </c>
    </row>
    <row r="32" spans="1:7" ht="21.75" customHeight="1">
      <c r="A32" s="56" t="s">
        <v>36</v>
      </c>
      <c r="B32" s="57"/>
      <c r="C32" s="58"/>
      <c r="D32" s="29" t="s">
        <v>7</v>
      </c>
      <c r="E32" s="30">
        <f>E29+E20+E14+E11+E8+E5+E23+E17</f>
        <v>194336484</v>
      </c>
      <c r="F32" s="30">
        <f>F29+F20+F14+F11+F8+F5+F23+F17</f>
        <v>2049516</v>
      </c>
      <c r="G32" s="31">
        <f>G29+G20+G14+G11+G8+G5+G23+G17</f>
        <v>196386000</v>
      </c>
    </row>
    <row r="33" spans="1:7" ht="21.75" customHeight="1">
      <c r="A33" s="59"/>
      <c r="B33" s="60"/>
      <c r="C33" s="61"/>
      <c r="D33" s="29" t="s">
        <v>8</v>
      </c>
      <c r="E33" s="30">
        <f aca="true" t="shared" si="1" ref="E33:G34">E30+E21+E15+E12+E9+E6+E24+E18+E27</f>
        <v>177193173</v>
      </c>
      <c r="F33" s="30">
        <f t="shared" si="1"/>
        <v>3973968</v>
      </c>
      <c r="G33" s="31">
        <f t="shared" si="1"/>
        <v>181167141</v>
      </c>
    </row>
    <row r="34" spans="1:7" ht="21.75" customHeight="1" thickBot="1">
      <c r="A34" s="62"/>
      <c r="B34" s="63"/>
      <c r="C34" s="64"/>
      <c r="D34" s="32" t="s">
        <v>9</v>
      </c>
      <c r="E34" s="33">
        <f t="shared" si="1"/>
        <v>-17143311</v>
      </c>
      <c r="F34" s="33">
        <f t="shared" si="1"/>
        <v>1924452</v>
      </c>
      <c r="G34" s="34">
        <f t="shared" si="1"/>
        <v>-15218859</v>
      </c>
    </row>
  </sheetData>
  <sheetProtection/>
  <mergeCells count="28">
    <mergeCell ref="G3:G4"/>
    <mergeCell ref="A3:C3"/>
    <mergeCell ref="D3:D4"/>
    <mergeCell ref="C20:C22"/>
    <mergeCell ref="A1:G1"/>
    <mergeCell ref="A17:A19"/>
    <mergeCell ref="B17:B19"/>
    <mergeCell ref="C17:C19"/>
    <mergeCell ref="E3:E4"/>
    <mergeCell ref="F3:F4"/>
    <mergeCell ref="A29:A31"/>
    <mergeCell ref="A5:A16"/>
    <mergeCell ref="B29:B31"/>
    <mergeCell ref="C29:C31"/>
    <mergeCell ref="C14:C16"/>
    <mergeCell ref="C5:C7"/>
    <mergeCell ref="B26:B28"/>
    <mergeCell ref="C26:C28"/>
    <mergeCell ref="A32:C34"/>
    <mergeCell ref="A23:A25"/>
    <mergeCell ref="B23:B25"/>
    <mergeCell ref="C23:C25"/>
    <mergeCell ref="B5:B16"/>
    <mergeCell ref="C8:C10"/>
    <mergeCell ref="C11:C13"/>
    <mergeCell ref="A20:A22"/>
    <mergeCell ref="B20:B22"/>
    <mergeCell ref="A26:A28"/>
  </mergeCells>
  <printOptions/>
  <pageMargins left="1.535433070866142" right="0.7480314960629921" top="0.984251968503937" bottom="0.984251968503937" header="0.5118110236220472" footer="0.5118110236220472"/>
  <pageSetup horizontalDpi="600" verticalDpi="600" orientation="portrait" paperSize="9" scale="83" r:id="rId1"/>
  <ignoredErrors>
    <ignoredError sqref="E33:G3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33">
      <selection activeCell="I63" sqref="I63"/>
    </sheetView>
  </sheetViews>
  <sheetFormatPr defaultColWidth="8.88671875" defaultRowHeight="13.5"/>
  <cols>
    <col min="1" max="4" width="8.88671875" style="11" customWidth="1"/>
    <col min="5" max="7" width="11.99609375" style="11" customWidth="1"/>
    <col min="8" max="8" width="8.88671875" style="11" customWidth="1"/>
    <col min="9" max="9" width="11.3359375" style="11" customWidth="1"/>
    <col min="10" max="16384" width="8.88671875" style="11" customWidth="1"/>
  </cols>
  <sheetData>
    <row r="1" spans="1:7" ht="25.5">
      <c r="A1" s="102" t="s">
        <v>78</v>
      </c>
      <c r="B1" s="102"/>
      <c r="C1" s="102"/>
      <c r="D1" s="102"/>
      <c r="E1" s="102"/>
      <c r="F1" s="102"/>
      <c r="G1" s="102"/>
    </row>
    <row r="2" spans="1:7" ht="26.25" thickBot="1">
      <c r="A2" s="21"/>
      <c r="B2" s="21"/>
      <c r="C2" s="21"/>
      <c r="D2" s="21"/>
      <c r="E2" s="21"/>
      <c r="F2" s="21"/>
      <c r="G2" s="21"/>
    </row>
    <row r="3" spans="1:7" ht="21.75" customHeight="1">
      <c r="A3" s="107" t="s">
        <v>0</v>
      </c>
      <c r="B3" s="103"/>
      <c r="C3" s="103"/>
      <c r="D3" s="103" t="s">
        <v>10</v>
      </c>
      <c r="E3" s="103" t="s">
        <v>11</v>
      </c>
      <c r="F3" s="103" t="s">
        <v>80</v>
      </c>
      <c r="G3" s="105" t="s">
        <v>3</v>
      </c>
    </row>
    <row r="4" spans="1:7" ht="21.75" customHeight="1">
      <c r="A4" s="12" t="s">
        <v>4</v>
      </c>
      <c r="B4" s="13" t="s">
        <v>5</v>
      </c>
      <c r="C4" s="13" t="s">
        <v>6</v>
      </c>
      <c r="D4" s="104"/>
      <c r="E4" s="104"/>
      <c r="F4" s="104"/>
      <c r="G4" s="106"/>
    </row>
    <row r="5" spans="1:7" ht="14.25" customHeight="1">
      <c r="A5" s="98" t="s">
        <v>29</v>
      </c>
      <c r="B5" s="84" t="s">
        <v>29</v>
      </c>
      <c r="C5" s="97" t="s">
        <v>30</v>
      </c>
      <c r="D5" s="14" t="s">
        <v>7</v>
      </c>
      <c r="E5" s="9">
        <v>36593520</v>
      </c>
      <c r="F5" s="9"/>
      <c r="G5" s="10">
        <f>SUM(E5:F5)</f>
        <v>36593520</v>
      </c>
    </row>
    <row r="6" spans="1:7" ht="13.5">
      <c r="A6" s="99"/>
      <c r="B6" s="85"/>
      <c r="C6" s="97"/>
      <c r="D6" s="14" t="s">
        <v>8</v>
      </c>
      <c r="E6" s="9">
        <v>36383580</v>
      </c>
      <c r="F6" s="9"/>
      <c r="G6" s="10">
        <f aca="true" t="shared" si="0" ref="G6:G15">SUM(E6:F6)</f>
        <v>36383580</v>
      </c>
    </row>
    <row r="7" spans="1:7" ht="13.5">
      <c r="A7" s="99"/>
      <c r="B7" s="85"/>
      <c r="C7" s="97"/>
      <c r="D7" s="14" t="s">
        <v>9</v>
      </c>
      <c r="E7" s="9">
        <f>E6-E5</f>
        <v>-209940</v>
      </c>
      <c r="F7" s="9">
        <f>F6-F5</f>
        <v>0</v>
      </c>
      <c r="G7" s="10">
        <f t="shared" si="0"/>
        <v>-209940</v>
      </c>
    </row>
    <row r="8" spans="1:7" ht="13.5">
      <c r="A8" s="99"/>
      <c r="B8" s="85"/>
      <c r="C8" s="97" t="s">
        <v>31</v>
      </c>
      <c r="D8" s="14" t="s">
        <v>7</v>
      </c>
      <c r="E8" s="9">
        <v>3429210</v>
      </c>
      <c r="F8" s="9"/>
      <c r="G8" s="10">
        <f t="shared" si="0"/>
        <v>3429210</v>
      </c>
    </row>
    <row r="9" spans="1:7" ht="13.5">
      <c r="A9" s="99"/>
      <c r="B9" s="85"/>
      <c r="C9" s="97"/>
      <c r="D9" s="14" t="s">
        <v>8</v>
      </c>
      <c r="E9" s="9">
        <v>3429210</v>
      </c>
      <c r="F9" s="9"/>
      <c r="G9" s="10">
        <f t="shared" si="0"/>
        <v>3429210</v>
      </c>
    </row>
    <row r="10" spans="1:7" ht="13.5">
      <c r="A10" s="99"/>
      <c r="B10" s="85"/>
      <c r="C10" s="97"/>
      <c r="D10" s="14" t="s">
        <v>9</v>
      </c>
      <c r="E10" s="9">
        <f>E9-E8</f>
        <v>0</v>
      </c>
      <c r="F10" s="9">
        <f>F9-F8</f>
        <v>0</v>
      </c>
      <c r="G10" s="10">
        <f t="shared" si="0"/>
        <v>0</v>
      </c>
    </row>
    <row r="11" spans="1:7" ht="13.5">
      <c r="A11" s="99"/>
      <c r="B11" s="85"/>
      <c r="C11" s="84" t="s">
        <v>52</v>
      </c>
      <c r="D11" s="14" t="s">
        <v>7</v>
      </c>
      <c r="E11" s="9">
        <v>3049450</v>
      </c>
      <c r="F11" s="9"/>
      <c r="G11" s="10">
        <f>SUM(E11:F11)</f>
        <v>3049450</v>
      </c>
    </row>
    <row r="12" spans="1:7" ht="13.5">
      <c r="A12" s="99"/>
      <c r="B12" s="85"/>
      <c r="C12" s="85"/>
      <c r="D12" s="14" t="s">
        <v>8</v>
      </c>
      <c r="E12" s="9">
        <v>2759553</v>
      </c>
      <c r="F12" s="9"/>
      <c r="G12" s="10">
        <f>SUM(E12:F12)</f>
        <v>2759553</v>
      </c>
    </row>
    <row r="13" spans="1:7" ht="13.5">
      <c r="A13" s="108"/>
      <c r="B13" s="86"/>
      <c r="C13" s="86"/>
      <c r="D13" s="14" t="s">
        <v>9</v>
      </c>
      <c r="E13" s="9">
        <f>E12-E11</f>
        <v>-289897</v>
      </c>
      <c r="F13" s="9">
        <f>F12-F11</f>
        <v>0</v>
      </c>
      <c r="G13" s="10">
        <f>SUM(E13:F13)</f>
        <v>-289897</v>
      </c>
    </row>
    <row r="14" spans="1:7" ht="13.5">
      <c r="A14" s="98" t="s">
        <v>54</v>
      </c>
      <c r="B14" s="109" t="s">
        <v>32</v>
      </c>
      <c r="C14" s="97" t="s">
        <v>53</v>
      </c>
      <c r="D14" s="14" t="s">
        <v>7</v>
      </c>
      <c r="E14" s="9">
        <v>1064010</v>
      </c>
      <c r="F14" s="9"/>
      <c r="G14" s="10">
        <f t="shared" si="0"/>
        <v>1064010</v>
      </c>
    </row>
    <row r="15" spans="1:7" ht="13.5">
      <c r="A15" s="99"/>
      <c r="B15" s="110"/>
      <c r="C15" s="97"/>
      <c r="D15" s="14" t="s">
        <v>8</v>
      </c>
      <c r="E15" s="9">
        <v>532990</v>
      </c>
      <c r="F15" s="9"/>
      <c r="G15" s="10">
        <f t="shared" si="0"/>
        <v>532990</v>
      </c>
    </row>
    <row r="16" spans="1:7" ht="13.5">
      <c r="A16" s="99"/>
      <c r="B16" s="110"/>
      <c r="C16" s="97"/>
      <c r="D16" s="14" t="s">
        <v>9</v>
      </c>
      <c r="E16" s="9">
        <f>E15-E14</f>
        <v>-531020</v>
      </c>
      <c r="F16" s="9">
        <f>F15-F14</f>
        <v>0</v>
      </c>
      <c r="G16" s="10">
        <f aca="true" t="shared" si="1" ref="G16:G58">SUM(E16:F16)</f>
        <v>-531020</v>
      </c>
    </row>
    <row r="17" spans="1:7" ht="13.5">
      <c r="A17" s="99"/>
      <c r="B17" s="110"/>
      <c r="C17" s="97" t="s">
        <v>33</v>
      </c>
      <c r="D17" s="14" t="s">
        <v>7</v>
      </c>
      <c r="E17" s="9">
        <v>264800</v>
      </c>
      <c r="F17" s="9"/>
      <c r="G17" s="10">
        <f t="shared" si="1"/>
        <v>264800</v>
      </c>
    </row>
    <row r="18" spans="1:7" ht="13.5">
      <c r="A18" s="99"/>
      <c r="B18" s="110"/>
      <c r="C18" s="97"/>
      <c r="D18" s="14" t="s">
        <v>8</v>
      </c>
      <c r="E18" s="9">
        <v>1192520</v>
      </c>
      <c r="F18" s="9">
        <v>191300</v>
      </c>
      <c r="G18" s="10">
        <f t="shared" si="1"/>
        <v>1383820</v>
      </c>
    </row>
    <row r="19" spans="1:7" ht="13.5">
      <c r="A19" s="99"/>
      <c r="B19" s="110"/>
      <c r="C19" s="97"/>
      <c r="D19" s="14" t="s">
        <v>9</v>
      </c>
      <c r="E19" s="9">
        <f>E18-E17</f>
        <v>927720</v>
      </c>
      <c r="F19" s="9">
        <f>F18-F17</f>
        <v>191300</v>
      </c>
      <c r="G19" s="10">
        <f t="shared" si="1"/>
        <v>1119020</v>
      </c>
    </row>
    <row r="20" spans="1:7" ht="13.5">
      <c r="A20" s="99"/>
      <c r="B20" s="110"/>
      <c r="C20" s="97" t="s">
        <v>55</v>
      </c>
      <c r="D20" s="14" t="s">
        <v>7</v>
      </c>
      <c r="E20" s="9">
        <v>1262700</v>
      </c>
      <c r="F20" s="9"/>
      <c r="G20" s="10">
        <f t="shared" si="1"/>
        <v>1262700</v>
      </c>
    </row>
    <row r="21" spans="1:7" ht="13.5">
      <c r="A21" s="99"/>
      <c r="B21" s="110"/>
      <c r="C21" s="97"/>
      <c r="D21" s="14" t="s">
        <v>8</v>
      </c>
      <c r="E21" s="9">
        <v>1030000</v>
      </c>
      <c r="F21" s="9">
        <v>309120</v>
      </c>
      <c r="G21" s="10">
        <f t="shared" si="1"/>
        <v>1339120</v>
      </c>
    </row>
    <row r="22" spans="1:7" ht="13.5">
      <c r="A22" s="99"/>
      <c r="B22" s="110"/>
      <c r="C22" s="97"/>
      <c r="D22" s="14" t="s">
        <v>9</v>
      </c>
      <c r="E22" s="9">
        <f>E21-E20</f>
        <v>-232700</v>
      </c>
      <c r="F22" s="9">
        <f>F21-F20</f>
        <v>309120</v>
      </c>
      <c r="G22" s="10">
        <f t="shared" si="1"/>
        <v>76420</v>
      </c>
    </row>
    <row r="23" spans="1:7" ht="13.5">
      <c r="A23" s="99"/>
      <c r="B23" s="110"/>
      <c r="C23" s="84" t="s">
        <v>61</v>
      </c>
      <c r="D23" s="14" t="s">
        <v>7</v>
      </c>
      <c r="E23" s="9">
        <v>3700000</v>
      </c>
      <c r="F23" s="9"/>
      <c r="G23" s="10">
        <f>SUM(E23:F23)</f>
        <v>3700000</v>
      </c>
    </row>
    <row r="24" spans="1:7" ht="13.5">
      <c r="A24" s="99"/>
      <c r="B24" s="110"/>
      <c r="C24" s="85"/>
      <c r="D24" s="14" t="s">
        <v>8</v>
      </c>
      <c r="E24" s="9">
        <v>1174880</v>
      </c>
      <c r="F24" s="9"/>
      <c r="G24" s="10">
        <f>SUM(E24:F24)</f>
        <v>1174880</v>
      </c>
    </row>
    <row r="25" spans="1:7" ht="13.5">
      <c r="A25" s="108"/>
      <c r="B25" s="111"/>
      <c r="C25" s="86"/>
      <c r="D25" s="14" t="s">
        <v>9</v>
      </c>
      <c r="E25" s="9">
        <f>E24-E23</f>
        <v>-2525120</v>
      </c>
      <c r="F25" s="9">
        <f>F24-F23</f>
        <v>0</v>
      </c>
      <c r="G25" s="10">
        <f>SUM(E25:F25)</f>
        <v>-2525120</v>
      </c>
    </row>
    <row r="26" spans="1:7" ht="13.5">
      <c r="A26" s="96" t="s">
        <v>22</v>
      </c>
      <c r="B26" s="112" t="s">
        <v>23</v>
      </c>
      <c r="C26" s="97" t="s">
        <v>56</v>
      </c>
      <c r="D26" s="14" t="s">
        <v>7</v>
      </c>
      <c r="E26" s="9">
        <v>4383800</v>
      </c>
      <c r="F26" s="9"/>
      <c r="G26" s="10">
        <f t="shared" si="1"/>
        <v>4383800</v>
      </c>
    </row>
    <row r="27" spans="1:7" ht="13.5">
      <c r="A27" s="96"/>
      <c r="B27" s="112"/>
      <c r="C27" s="97"/>
      <c r="D27" s="14" t="s">
        <v>8</v>
      </c>
      <c r="E27" s="9">
        <v>2933050</v>
      </c>
      <c r="F27" s="9"/>
      <c r="G27" s="10">
        <f t="shared" si="1"/>
        <v>2933050</v>
      </c>
    </row>
    <row r="28" spans="1:7" ht="13.5">
      <c r="A28" s="96"/>
      <c r="B28" s="112"/>
      <c r="C28" s="97"/>
      <c r="D28" s="14" t="s">
        <v>9</v>
      </c>
      <c r="E28" s="9">
        <f>E27-E26</f>
        <v>-1450750</v>
      </c>
      <c r="F28" s="9">
        <f>F27-F26</f>
        <v>0</v>
      </c>
      <c r="G28" s="10">
        <f t="shared" si="1"/>
        <v>-1450750</v>
      </c>
    </row>
    <row r="29" spans="1:7" ht="13.5" customHeight="1">
      <c r="A29" s="96"/>
      <c r="B29" s="112"/>
      <c r="C29" s="97" t="s">
        <v>57</v>
      </c>
      <c r="D29" s="14" t="s">
        <v>7</v>
      </c>
      <c r="E29" s="9">
        <v>44500000</v>
      </c>
      <c r="F29" s="9"/>
      <c r="G29" s="10">
        <f t="shared" si="1"/>
        <v>44500000</v>
      </c>
    </row>
    <row r="30" spans="1:7" ht="13.5">
      <c r="A30" s="96"/>
      <c r="B30" s="112"/>
      <c r="C30" s="97"/>
      <c r="D30" s="14" t="s">
        <v>8</v>
      </c>
      <c r="E30" s="9">
        <v>36793302</v>
      </c>
      <c r="F30" s="9"/>
      <c r="G30" s="10">
        <f t="shared" si="1"/>
        <v>36793302</v>
      </c>
    </row>
    <row r="31" spans="1:7" ht="13.5">
      <c r="A31" s="96"/>
      <c r="B31" s="112"/>
      <c r="C31" s="97"/>
      <c r="D31" s="14" t="s">
        <v>9</v>
      </c>
      <c r="E31" s="9">
        <f>E30-E29</f>
        <v>-7706698</v>
      </c>
      <c r="F31" s="9">
        <f>F30-F29</f>
        <v>0</v>
      </c>
      <c r="G31" s="10">
        <f t="shared" si="1"/>
        <v>-7706698</v>
      </c>
    </row>
    <row r="32" spans="1:7" ht="13.5">
      <c r="A32" s="96"/>
      <c r="B32" s="112"/>
      <c r="C32" s="97" t="s">
        <v>58</v>
      </c>
      <c r="D32" s="14" t="s">
        <v>7</v>
      </c>
      <c r="E32" s="9">
        <v>1172000</v>
      </c>
      <c r="F32" s="9"/>
      <c r="G32" s="10">
        <f t="shared" si="1"/>
        <v>1172000</v>
      </c>
    </row>
    <row r="33" spans="1:7" ht="13.5">
      <c r="A33" s="96"/>
      <c r="B33" s="112"/>
      <c r="C33" s="97"/>
      <c r="D33" s="14" t="s">
        <v>8</v>
      </c>
      <c r="E33" s="9">
        <v>1172000</v>
      </c>
      <c r="F33" s="9"/>
      <c r="G33" s="10">
        <f t="shared" si="1"/>
        <v>1172000</v>
      </c>
    </row>
    <row r="34" spans="1:7" ht="13.5">
      <c r="A34" s="96"/>
      <c r="B34" s="112"/>
      <c r="C34" s="97"/>
      <c r="D34" s="14" t="s">
        <v>9</v>
      </c>
      <c r="E34" s="9">
        <f>E33-E32</f>
        <v>0</v>
      </c>
      <c r="F34" s="9">
        <f>F33-F32</f>
        <v>0</v>
      </c>
      <c r="G34" s="10">
        <f t="shared" si="1"/>
        <v>0</v>
      </c>
    </row>
    <row r="35" spans="1:7" ht="13.5">
      <c r="A35" s="96"/>
      <c r="B35" s="112"/>
      <c r="C35" s="97" t="s">
        <v>59</v>
      </c>
      <c r="D35" s="14" t="s">
        <v>7</v>
      </c>
      <c r="E35" s="9">
        <v>1840000</v>
      </c>
      <c r="F35" s="9"/>
      <c r="G35" s="10">
        <f t="shared" si="1"/>
        <v>1840000</v>
      </c>
    </row>
    <row r="36" spans="1:7" ht="13.5">
      <c r="A36" s="96"/>
      <c r="B36" s="112"/>
      <c r="C36" s="97"/>
      <c r="D36" s="14" t="s">
        <v>8</v>
      </c>
      <c r="E36" s="9">
        <v>1406900</v>
      </c>
      <c r="F36" s="9"/>
      <c r="G36" s="10">
        <f t="shared" si="1"/>
        <v>1406900</v>
      </c>
    </row>
    <row r="37" spans="1:7" ht="13.5">
      <c r="A37" s="96"/>
      <c r="B37" s="112"/>
      <c r="C37" s="97"/>
      <c r="D37" s="14" t="s">
        <v>9</v>
      </c>
      <c r="E37" s="9">
        <f>E36-E35</f>
        <v>-433100</v>
      </c>
      <c r="F37" s="9">
        <f>F36-F35</f>
        <v>0</v>
      </c>
      <c r="G37" s="10">
        <f t="shared" si="1"/>
        <v>-433100</v>
      </c>
    </row>
    <row r="38" spans="1:7" ht="13.5">
      <c r="A38" s="96"/>
      <c r="B38" s="112"/>
      <c r="C38" s="84" t="s">
        <v>60</v>
      </c>
      <c r="D38" s="14" t="s">
        <v>7</v>
      </c>
      <c r="E38" s="9">
        <v>958000</v>
      </c>
      <c r="F38" s="9"/>
      <c r="G38" s="10">
        <f t="shared" si="1"/>
        <v>958000</v>
      </c>
    </row>
    <row r="39" spans="1:7" ht="13.5">
      <c r="A39" s="96"/>
      <c r="B39" s="112"/>
      <c r="C39" s="85"/>
      <c r="D39" s="14" t="s">
        <v>8</v>
      </c>
      <c r="E39" s="9">
        <v>0</v>
      </c>
      <c r="F39" s="9"/>
      <c r="G39" s="10">
        <f t="shared" si="1"/>
        <v>0</v>
      </c>
    </row>
    <row r="40" spans="1:7" ht="13.5">
      <c r="A40" s="96"/>
      <c r="B40" s="112"/>
      <c r="C40" s="86"/>
      <c r="D40" s="14" t="s">
        <v>9</v>
      </c>
      <c r="E40" s="9">
        <f>E39-E38</f>
        <v>-958000</v>
      </c>
      <c r="F40" s="9">
        <f>F39-F38</f>
        <v>0</v>
      </c>
      <c r="G40" s="10">
        <f t="shared" si="1"/>
        <v>-958000</v>
      </c>
    </row>
    <row r="41" spans="1:7" ht="13.5">
      <c r="A41" s="96"/>
      <c r="B41" s="112"/>
      <c r="C41" s="84" t="s">
        <v>34</v>
      </c>
      <c r="D41" s="14" t="s">
        <v>7</v>
      </c>
      <c r="E41" s="9">
        <v>86808711</v>
      </c>
      <c r="F41" s="9"/>
      <c r="G41" s="10">
        <f t="shared" si="1"/>
        <v>86808711</v>
      </c>
    </row>
    <row r="42" spans="1:7" ht="13.5">
      <c r="A42" s="96"/>
      <c r="B42" s="112"/>
      <c r="C42" s="85"/>
      <c r="D42" s="14" t="s">
        <v>8</v>
      </c>
      <c r="E42" s="9">
        <v>69665400</v>
      </c>
      <c r="F42" s="9"/>
      <c r="G42" s="10">
        <f t="shared" si="1"/>
        <v>69665400</v>
      </c>
    </row>
    <row r="43" spans="1:7" ht="13.5">
      <c r="A43" s="96"/>
      <c r="B43" s="112"/>
      <c r="C43" s="86"/>
      <c r="D43" s="14" t="s">
        <v>9</v>
      </c>
      <c r="E43" s="9">
        <f>E42-E41</f>
        <v>-17143311</v>
      </c>
      <c r="F43" s="9">
        <f>F42-F41</f>
        <v>0</v>
      </c>
      <c r="G43" s="10">
        <f t="shared" si="1"/>
        <v>-17143311</v>
      </c>
    </row>
    <row r="44" spans="1:7" ht="13.5">
      <c r="A44" s="96"/>
      <c r="B44" s="112"/>
      <c r="C44" s="84" t="s">
        <v>75</v>
      </c>
      <c r="D44" s="14" t="s">
        <v>7</v>
      </c>
      <c r="E44" s="9">
        <v>0</v>
      </c>
      <c r="F44" s="9"/>
      <c r="G44" s="10">
        <f>SUM(E44:F44)</f>
        <v>0</v>
      </c>
    </row>
    <row r="45" spans="1:7" ht="13.5">
      <c r="A45" s="96"/>
      <c r="B45" s="112"/>
      <c r="C45" s="85"/>
      <c r="D45" s="14" t="s">
        <v>8</v>
      </c>
      <c r="E45" s="9">
        <v>0</v>
      </c>
      <c r="F45" s="9">
        <v>3000000</v>
      </c>
      <c r="G45" s="10">
        <f>SUM(E45:F45)</f>
        <v>3000000</v>
      </c>
    </row>
    <row r="46" spans="1:7" ht="13.5">
      <c r="A46" s="96"/>
      <c r="B46" s="112"/>
      <c r="C46" s="86"/>
      <c r="D46" s="14" t="s">
        <v>9</v>
      </c>
      <c r="E46" s="9">
        <f>E45-E44</f>
        <v>0</v>
      </c>
      <c r="F46" s="9">
        <f>F45-F44</f>
        <v>3000000</v>
      </c>
      <c r="G46" s="10">
        <f>SUM(E46:F46)</f>
        <v>3000000</v>
      </c>
    </row>
    <row r="47" spans="1:7" ht="13.5">
      <c r="A47" s="96"/>
      <c r="B47" s="112"/>
      <c r="C47" s="97" t="s">
        <v>64</v>
      </c>
      <c r="D47" s="14" t="s">
        <v>7</v>
      </c>
      <c r="E47" s="9"/>
      <c r="F47" s="9"/>
      <c r="G47" s="10">
        <f t="shared" si="1"/>
        <v>0</v>
      </c>
    </row>
    <row r="48" spans="1:7" ht="13.5">
      <c r="A48" s="96"/>
      <c r="B48" s="112"/>
      <c r="C48" s="97"/>
      <c r="D48" s="14" t="s">
        <v>8</v>
      </c>
      <c r="E48" s="9"/>
      <c r="F48" s="9">
        <v>188500</v>
      </c>
      <c r="G48" s="10">
        <f t="shared" si="1"/>
        <v>188500</v>
      </c>
    </row>
    <row r="49" spans="1:7" ht="13.5">
      <c r="A49" s="96"/>
      <c r="B49" s="112"/>
      <c r="C49" s="97"/>
      <c r="D49" s="14" t="s">
        <v>9</v>
      </c>
      <c r="E49" s="9">
        <f>E48-E47</f>
        <v>0</v>
      </c>
      <c r="F49" s="9">
        <f>F48-F47</f>
        <v>188500</v>
      </c>
      <c r="G49" s="10">
        <f t="shared" si="1"/>
        <v>188500</v>
      </c>
    </row>
    <row r="50" spans="1:7" ht="13.5">
      <c r="A50" s="96" t="s">
        <v>62</v>
      </c>
      <c r="B50" s="97" t="s">
        <v>62</v>
      </c>
      <c r="C50" s="97" t="s">
        <v>62</v>
      </c>
      <c r="D50" s="14" t="s">
        <v>7</v>
      </c>
      <c r="E50" s="9">
        <v>4598783</v>
      </c>
      <c r="F50" s="9"/>
      <c r="G50" s="10">
        <f t="shared" si="1"/>
        <v>4598783</v>
      </c>
    </row>
    <row r="51" spans="1:7" ht="13.5">
      <c r="A51" s="96"/>
      <c r="B51" s="97"/>
      <c r="C51" s="97"/>
      <c r="D51" s="14" t="s">
        <v>8</v>
      </c>
      <c r="E51" s="9">
        <v>19004836</v>
      </c>
      <c r="F51" s="9"/>
      <c r="G51" s="10">
        <f t="shared" si="1"/>
        <v>19004836</v>
      </c>
    </row>
    <row r="52" spans="1:7" ht="13.5">
      <c r="A52" s="96"/>
      <c r="B52" s="97"/>
      <c r="C52" s="97"/>
      <c r="D52" s="14" t="s">
        <v>9</v>
      </c>
      <c r="E52" s="9">
        <f>E51-E50</f>
        <v>14406053</v>
      </c>
      <c r="F52" s="9">
        <f>F51-F50</f>
        <v>0</v>
      </c>
      <c r="G52" s="10">
        <f t="shared" si="1"/>
        <v>14406053</v>
      </c>
    </row>
    <row r="53" spans="1:7" ht="13.5">
      <c r="A53" s="96" t="s">
        <v>24</v>
      </c>
      <c r="B53" s="97" t="s">
        <v>24</v>
      </c>
      <c r="C53" s="97" t="s">
        <v>24</v>
      </c>
      <c r="D53" s="14" t="s">
        <v>7</v>
      </c>
      <c r="E53" s="9"/>
      <c r="F53" s="9"/>
      <c r="G53" s="10">
        <f t="shared" si="1"/>
        <v>0</v>
      </c>
    </row>
    <row r="54" spans="1:7" ht="13.5">
      <c r="A54" s="96"/>
      <c r="B54" s="97"/>
      <c r="C54" s="97"/>
      <c r="D54" s="14" t="s">
        <v>8</v>
      </c>
      <c r="E54" s="9"/>
      <c r="F54" s="9"/>
      <c r="G54" s="10">
        <f t="shared" si="1"/>
        <v>0</v>
      </c>
    </row>
    <row r="55" spans="1:7" ht="13.5">
      <c r="A55" s="96"/>
      <c r="B55" s="97"/>
      <c r="C55" s="97"/>
      <c r="D55" s="14" t="s">
        <v>9</v>
      </c>
      <c r="E55" s="9">
        <f>E54-E53</f>
        <v>0</v>
      </c>
      <c r="F55" s="9">
        <f>F54-F53</f>
        <v>0</v>
      </c>
      <c r="G55" s="10">
        <f t="shared" si="1"/>
        <v>0</v>
      </c>
    </row>
    <row r="56" spans="1:7" ht="13.5">
      <c r="A56" s="96" t="s">
        <v>41</v>
      </c>
      <c r="B56" s="97" t="s">
        <v>41</v>
      </c>
      <c r="C56" s="97" t="s">
        <v>41</v>
      </c>
      <c r="D56" s="14" t="s">
        <v>7</v>
      </c>
      <c r="E56" s="9">
        <v>0</v>
      </c>
      <c r="F56" s="9">
        <v>1000000</v>
      </c>
      <c r="G56" s="10">
        <f t="shared" si="1"/>
        <v>1000000</v>
      </c>
    </row>
    <row r="57" spans="1:7" ht="13.5">
      <c r="A57" s="96"/>
      <c r="B57" s="97"/>
      <c r="C57" s="97"/>
      <c r="D57" s="14" t="s">
        <v>8</v>
      </c>
      <c r="E57" s="9"/>
      <c r="F57" s="9"/>
      <c r="G57" s="10">
        <f t="shared" si="1"/>
        <v>0</v>
      </c>
    </row>
    <row r="58" spans="1:7" ht="13.5">
      <c r="A58" s="96"/>
      <c r="B58" s="97"/>
      <c r="C58" s="97"/>
      <c r="D58" s="14" t="s">
        <v>9</v>
      </c>
      <c r="E58" s="9">
        <f>E57-E56</f>
        <v>0</v>
      </c>
      <c r="F58" s="9">
        <f>F57-F56</f>
        <v>-1000000</v>
      </c>
      <c r="G58" s="10">
        <f t="shared" si="1"/>
        <v>-1000000</v>
      </c>
    </row>
    <row r="59" spans="1:7" ht="13.5">
      <c r="A59" s="98" t="s">
        <v>63</v>
      </c>
      <c r="B59" s="84" t="s">
        <v>63</v>
      </c>
      <c r="C59" s="84" t="s">
        <v>63</v>
      </c>
      <c r="D59" s="14" t="s">
        <v>7</v>
      </c>
      <c r="E59" s="9">
        <v>1761016</v>
      </c>
      <c r="F59" s="9"/>
      <c r="G59" s="10">
        <f>SUM(E59:F59)</f>
        <v>1761016</v>
      </c>
    </row>
    <row r="60" spans="1:7" ht="13.5">
      <c r="A60" s="99"/>
      <c r="B60" s="85"/>
      <c r="C60" s="85"/>
      <c r="D60" s="14" t="s">
        <v>8</v>
      </c>
      <c r="E60" s="9">
        <v>0</v>
      </c>
      <c r="F60" s="9"/>
      <c r="G60" s="10">
        <f>SUM(E60:F60)</f>
        <v>0</v>
      </c>
    </row>
    <row r="61" spans="1:7" ht="13.5">
      <c r="A61" s="100"/>
      <c r="B61" s="101"/>
      <c r="C61" s="101"/>
      <c r="D61" s="14" t="s">
        <v>9</v>
      </c>
      <c r="E61" s="9">
        <f>E60-E59</f>
        <v>-1761016</v>
      </c>
      <c r="F61" s="9">
        <f>F60-F59</f>
        <v>0</v>
      </c>
      <c r="G61" s="10">
        <f>SUM(E61:F61)</f>
        <v>-1761016</v>
      </c>
    </row>
    <row r="62" spans="1:7" ht="18" customHeight="1">
      <c r="A62" s="87" t="s">
        <v>35</v>
      </c>
      <c r="B62" s="88"/>
      <c r="C62" s="89"/>
      <c r="D62" s="23" t="s">
        <v>7</v>
      </c>
      <c r="E62" s="24">
        <f aca="true" t="shared" si="2" ref="E62:G64">E5+E8+E11+E14+E17+E20+E23+E26+E29+E32+E35+E38+E41+E47+E50+E53+E56+E59+E44</f>
        <v>195386000</v>
      </c>
      <c r="F62" s="24">
        <f t="shared" si="2"/>
        <v>1000000</v>
      </c>
      <c r="G62" s="54">
        <f t="shared" si="2"/>
        <v>196386000</v>
      </c>
    </row>
    <row r="63" spans="1:7" ht="18" customHeight="1">
      <c r="A63" s="90"/>
      <c r="B63" s="91"/>
      <c r="C63" s="92"/>
      <c r="D63" s="23" t="s">
        <v>8</v>
      </c>
      <c r="E63" s="24">
        <f t="shared" si="2"/>
        <v>177478221</v>
      </c>
      <c r="F63" s="24">
        <f>F6+F9+F12+F15+F18+F21+F24+F27+F30+F33+F36+F39+F42+F48+F51+F54+F57+F60+F45</f>
        <v>3688920</v>
      </c>
      <c r="G63" s="54">
        <f t="shared" si="2"/>
        <v>181167141</v>
      </c>
    </row>
    <row r="64" spans="1:7" ht="18" customHeight="1" thickBot="1">
      <c r="A64" s="93"/>
      <c r="B64" s="94"/>
      <c r="C64" s="95"/>
      <c r="D64" s="25" t="s">
        <v>9</v>
      </c>
      <c r="E64" s="26">
        <f t="shared" si="2"/>
        <v>-17907779</v>
      </c>
      <c r="F64" s="26">
        <f t="shared" si="2"/>
        <v>2688920</v>
      </c>
      <c r="G64" s="55">
        <f t="shared" si="2"/>
        <v>-15218859</v>
      </c>
    </row>
  </sheetData>
  <sheetProtection/>
  <mergeCells count="40">
    <mergeCell ref="C32:C34"/>
    <mergeCell ref="D3:D4"/>
    <mergeCell ref="A5:A13"/>
    <mergeCell ref="B5:B13"/>
    <mergeCell ref="C11:C13"/>
    <mergeCell ref="A53:A55"/>
    <mergeCell ref="A26:A49"/>
    <mergeCell ref="B26:B49"/>
    <mergeCell ref="C38:C40"/>
    <mergeCell ref="C47:C49"/>
    <mergeCell ref="B53:B55"/>
    <mergeCell ref="A14:A25"/>
    <mergeCell ref="B14:B25"/>
    <mergeCell ref="E3:E4"/>
    <mergeCell ref="C8:C10"/>
    <mergeCell ref="C14:C16"/>
    <mergeCell ref="A50:A52"/>
    <mergeCell ref="B50:B52"/>
    <mergeCell ref="C50:C52"/>
    <mergeCell ref="C44:C46"/>
    <mergeCell ref="A1:G1"/>
    <mergeCell ref="F3:F4"/>
    <mergeCell ref="G3:G4"/>
    <mergeCell ref="C5:C7"/>
    <mergeCell ref="A3:C3"/>
    <mergeCell ref="C35:C37"/>
    <mergeCell ref="C20:C22"/>
    <mergeCell ref="C17:C19"/>
    <mergeCell ref="C26:C28"/>
    <mergeCell ref="C29:C31"/>
    <mergeCell ref="C23:C25"/>
    <mergeCell ref="A62:C64"/>
    <mergeCell ref="C41:C43"/>
    <mergeCell ref="A56:A58"/>
    <mergeCell ref="B56:B58"/>
    <mergeCell ref="C56:C58"/>
    <mergeCell ref="A59:A61"/>
    <mergeCell ref="B59:B61"/>
    <mergeCell ref="C59:C61"/>
    <mergeCell ref="C53:C55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C18" sqref="C18"/>
    </sheetView>
  </sheetViews>
  <sheetFormatPr defaultColWidth="8.88671875" defaultRowHeight="13.5"/>
  <cols>
    <col min="1" max="5" width="13.99609375" style="8" customWidth="1"/>
    <col min="6" max="16384" width="8.88671875" style="8" customWidth="1"/>
  </cols>
  <sheetData>
    <row r="1" spans="1:5" ht="25.5">
      <c r="A1" s="80" t="s">
        <v>12</v>
      </c>
      <c r="B1" s="80"/>
      <c r="C1" s="80"/>
      <c r="D1" s="80"/>
      <c r="E1" s="80"/>
    </row>
    <row r="2" spans="1:5" ht="26.25" thickBot="1">
      <c r="A2" s="1"/>
      <c r="B2" s="1"/>
      <c r="C2" s="1"/>
      <c r="D2" s="1"/>
      <c r="E2" s="1"/>
    </row>
    <row r="3" spans="1:5" ht="16.5">
      <c r="A3" s="15" t="s">
        <v>13</v>
      </c>
      <c r="B3" s="16" t="s">
        <v>14</v>
      </c>
      <c r="C3" s="16" t="s">
        <v>15</v>
      </c>
      <c r="D3" s="16" t="s">
        <v>16</v>
      </c>
      <c r="E3" s="17" t="s">
        <v>17</v>
      </c>
    </row>
    <row r="4" spans="1:5" ht="13.5">
      <c r="A4" s="113"/>
      <c r="B4" s="114"/>
      <c r="C4" s="97" t="s">
        <v>25</v>
      </c>
      <c r="D4" s="114"/>
      <c r="E4" s="115"/>
    </row>
    <row r="5" spans="1:5" ht="13.5">
      <c r="A5" s="113"/>
      <c r="B5" s="114"/>
      <c r="C5" s="97"/>
      <c r="D5" s="114"/>
      <c r="E5" s="115"/>
    </row>
    <row r="6" spans="1:5" ht="13.5">
      <c r="A6" s="113"/>
      <c r="B6" s="114"/>
      <c r="C6" s="97"/>
      <c r="D6" s="114"/>
      <c r="E6" s="115"/>
    </row>
    <row r="7" spans="1:5" ht="13.5">
      <c r="A7" s="113"/>
      <c r="B7" s="114"/>
      <c r="C7" s="97"/>
      <c r="D7" s="114"/>
      <c r="E7" s="115"/>
    </row>
    <row r="8" spans="1:5" ht="13.5">
      <c r="A8" s="113"/>
      <c r="B8" s="114"/>
      <c r="C8" s="114"/>
      <c r="D8" s="118"/>
      <c r="E8" s="115"/>
    </row>
    <row r="9" spans="1:5" ht="14.25" thickBot="1">
      <c r="A9" s="116"/>
      <c r="B9" s="117"/>
      <c r="C9" s="117"/>
      <c r="D9" s="119"/>
      <c r="E9" s="120"/>
    </row>
  </sheetData>
  <sheetProtection/>
  <mergeCells count="11">
    <mergeCell ref="A8:A9"/>
    <mergeCell ref="B8:B9"/>
    <mergeCell ref="D8:D9"/>
    <mergeCell ref="E8:E9"/>
    <mergeCell ref="C8:C9"/>
    <mergeCell ref="A1:E1"/>
    <mergeCell ref="A4:A7"/>
    <mergeCell ref="B4:B7"/>
    <mergeCell ref="E4:E7"/>
    <mergeCell ref="C4:C7"/>
    <mergeCell ref="D4:D7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3"/>
  <sheetViews>
    <sheetView zoomScalePageLayoutView="0" workbookViewId="0" topLeftCell="A1">
      <selection activeCell="D9" sqref="D9"/>
    </sheetView>
  </sheetViews>
  <sheetFormatPr defaultColWidth="8.88671875" defaultRowHeight="13.5"/>
  <cols>
    <col min="1" max="1" width="5.10546875" style="0" customWidth="1"/>
    <col min="2" max="2" width="12.6640625" style="0" customWidth="1"/>
    <col min="3" max="3" width="6.77734375" style="0" customWidth="1"/>
    <col min="4" max="4" width="15.99609375" style="0" customWidth="1"/>
    <col min="5" max="5" width="11.10546875" style="0" customWidth="1"/>
    <col min="6" max="6" width="15.10546875" style="0" customWidth="1"/>
    <col min="7" max="7" width="12.10546875" style="0" customWidth="1"/>
  </cols>
  <sheetData>
    <row r="1" ht="78.75" customHeight="1"/>
    <row r="2" spans="1:7" ht="38.25" customHeight="1">
      <c r="A2" s="121" t="s">
        <v>72</v>
      </c>
      <c r="B2" s="121"/>
      <c r="C2" s="121"/>
      <c r="D2" s="121"/>
      <c r="E2" s="121"/>
      <c r="F2" s="121"/>
      <c r="G2" s="121"/>
    </row>
    <row r="3" spans="2:7" ht="27" customHeight="1" thickBot="1">
      <c r="B3" s="18"/>
      <c r="C3" s="18"/>
      <c r="D3" s="18"/>
      <c r="E3" s="18"/>
      <c r="F3" s="18"/>
      <c r="G3" s="18"/>
    </row>
    <row r="4" spans="1:7" ht="39.75" customHeight="1" thickBot="1">
      <c r="A4" s="51" t="s">
        <v>73</v>
      </c>
      <c r="B4" s="52" t="s">
        <v>18</v>
      </c>
      <c r="C4" s="52" t="s">
        <v>19</v>
      </c>
      <c r="D4" s="52" t="s">
        <v>69</v>
      </c>
      <c r="E4" s="52" t="s">
        <v>66</v>
      </c>
      <c r="F4" s="123" t="s">
        <v>70</v>
      </c>
      <c r="G4" s="124"/>
    </row>
    <row r="5" spans="1:7" ht="30" customHeight="1" thickTop="1">
      <c r="A5" s="48">
        <v>1</v>
      </c>
      <c r="B5" s="49" t="s">
        <v>37</v>
      </c>
      <c r="C5" s="49">
        <v>3</v>
      </c>
      <c r="D5" s="50">
        <v>405000</v>
      </c>
      <c r="E5" s="50">
        <v>450000</v>
      </c>
      <c r="F5" s="125" t="s">
        <v>39</v>
      </c>
      <c r="G5" s="126"/>
    </row>
    <row r="6" spans="1:7" ht="30" customHeight="1">
      <c r="A6" s="46">
        <v>2</v>
      </c>
      <c r="B6" s="19" t="s">
        <v>38</v>
      </c>
      <c r="C6" s="19">
        <v>3</v>
      </c>
      <c r="D6" s="20">
        <v>189000</v>
      </c>
      <c r="E6" s="20">
        <v>210000</v>
      </c>
      <c r="F6" s="127" t="s">
        <v>39</v>
      </c>
      <c r="G6" s="128"/>
    </row>
    <row r="7" spans="1:7" ht="30" customHeight="1">
      <c r="A7" s="46">
        <v>3</v>
      </c>
      <c r="B7" s="19" t="s">
        <v>76</v>
      </c>
      <c r="C7" s="19">
        <v>3</v>
      </c>
      <c r="D7" s="20">
        <v>810000</v>
      </c>
      <c r="E7" s="20">
        <v>900000</v>
      </c>
      <c r="F7" s="127" t="s">
        <v>39</v>
      </c>
      <c r="G7" s="128"/>
    </row>
    <row r="8" spans="1:7" ht="30" customHeight="1">
      <c r="A8" s="46">
        <v>4</v>
      </c>
      <c r="B8" s="19" t="s">
        <v>77</v>
      </c>
      <c r="C8" s="19">
        <v>2</v>
      </c>
      <c r="D8" s="20">
        <v>144000</v>
      </c>
      <c r="E8" s="20">
        <v>160000</v>
      </c>
      <c r="F8" s="127" t="s">
        <v>39</v>
      </c>
      <c r="G8" s="128"/>
    </row>
    <row r="9" spans="1:7" ht="30" customHeight="1">
      <c r="A9" s="46">
        <v>5</v>
      </c>
      <c r="B9" s="42" t="s">
        <v>65</v>
      </c>
      <c r="C9" s="42">
        <v>9</v>
      </c>
      <c r="D9" s="43">
        <v>145800</v>
      </c>
      <c r="E9" s="43">
        <v>162000</v>
      </c>
      <c r="F9" s="127" t="s">
        <v>39</v>
      </c>
      <c r="G9" s="128"/>
    </row>
    <row r="10" spans="1:7" ht="30" customHeight="1">
      <c r="A10" s="46">
        <v>6</v>
      </c>
      <c r="B10" s="42" t="s">
        <v>67</v>
      </c>
      <c r="C10" s="42">
        <v>1</v>
      </c>
      <c r="D10" s="43">
        <v>89100</v>
      </c>
      <c r="E10" s="43">
        <v>99000</v>
      </c>
      <c r="F10" s="127" t="s">
        <v>39</v>
      </c>
      <c r="G10" s="128"/>
    </row>
    <row r="11" spans="1:7" ht="30" customHeight="1" thickBot="1">
      <c r="A11" s="47">
        <v>7</v>
      </c>
      <c r="B11" s="44" t="s">
        <v>68</v>
      </c>
      <c r="C11" s="44">
        <v>1</v>
      </c>
      <c r="D11" s="45">
        <v>0</v>
      </c>
      <c r="E11" s="45">
        <v>80000</v>
      </c>
      <c r="F11" s="129" t="s">
        <v>71</v>
      </c>
      <c r="G11" s="130"/>
    </row>
    <row r="13" spans="2:7" ht="18.75" customHeight="1">
      <c r="B13" s="122"/>
      <c r="C13" s="122"/>
      <c r="D13" s="122"/>
      <c r="E13" s="122"/>
      <c r="F13" s="122"/>
      <c r="G13" s="122"/>
    </row>
  </sheetData>
  <sheetProtection/>
  <mergeCells count="10">
    <mergeCell ref="A2:G2"/>
    <mergeCell ref="B13:G13"/>
    <mergeCell ref="F4:G4"/>
    <mergeCell ref="F5:G5"/>
    <mergeCell ref="F6:G6"/>
    <mergeCell ref="F7:G7"/>
    <mergeCell ref="F9:G9"/>
    <mergeCell ref="F10:G10"/>
    <mergeCell ref="F11:G11"/>
    <mergeCell ref="F8:G8"/>
  </mergeCells>
  <printOptions/>
  <pageMargins left="1.0236220472440944" right="0.7480314960629921" top="0.984251968503937" bottom="0.984251968503937" header="0.5118110236220472" footer="0.5118110236220472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나야나</dc:creator>
  <cp:keywords/>
  <dc:description/>
  <cp:lastModifiedBy>Windows 사용자</cp:lastModifiedBy>
  <cp:lastPrinted>2015-02-21T11:19:29Z</cp:lastPrinted>
  <dcterms:created xsi:type="dcterms:W3CDTF">2008-04-02T07:59:31Z</dcterms:created>
  <dcterms:modified xsi:type="dcterms:W3CDTF">2015-02-26T04:10:44Z</dcterms:modified>
  <cp:category/>
  <cp:version/>
  <cp:contentType/>
  <cp:contentStatus/>
</cp:coreProperties>
</file>